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e\Dropbox (SAM @ SDU)\D_PUBS&amp;PRESENTATIONS\02_WORK IN PROGRESS\2020_IB Book\0-Transfer to Edward Elgar\Website\Open area\"/>
    </mc:Choice>
  </mc:AlternateContent>
  <xr:revisionPtr revIDLastSave="0" documentId="8_{39C251BD-537F-4715-860A-0D352F42C786}" xr6:coauthVersionLast="47" xr6:coauthVersionMax="47" xr10:uidLastSave="{00000000-0000-0000-0000-000000000000}"/>
  <bookViews>
    <workbookView xWindow="-3525" yWindow="-18120" windowWidth="29040" windowHeight="17640" xr2:uid="{8D873480-0111-4C99-B714-C1A2666EF0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C27" i="1"/>
  <c r="E28" i="1"/>
  <c r="F28" i="1"/>
  <c r="G28" i="1"/>
  <c r="H28" i="1"/>
  <c r="I28" i="1"/>
  <c r="J28" i="1"/>
  <c r="K28" i="1"/>
  <c r="L28" i="1"/>
  <c r="M28" i="1"/>
  <c r="D28" i="1"/>
  <c r="M14" i="1"/>
  <c r="M16" i="1" s="1"/>
  <c r="L14" i="1"/>
  <c r="L16" i="1" s="1"/>
  <c r="K14" i="1"/>
  <c r="K16" i="1" s="1"/>
  <c r="J14" i="1"/>
  <c r="J16" i="1" s="1"/>
  <c r="I14" i="1"/>
  <c r="I16" i="1" s="1"/>
  <c r="H14" i="1"/>
  <c r="H16" i="1" s="1"/>
  <c r="G14" i="1"/>
  <c r="G16" i="1" s="1"/>
  <c r="F14" i="1"/>
  <c r="F16" i="1" s="1"/>
  <c r="E14" i="1"/>
  <c r="E16" i="1" s="1"/>
  <c r="D14" i="1"/>
  <c r="D16" i="1" s="1"/>
  <c r="M7" i="1"/>
  <c r="L7" i="1"/>
  <c r="K7" i="1"/>
  <c r="J7" i="1"/>
  <c r="I7" i="1"/>
  <c r="H7" i="1"/>
  <c r="G7" i="1"/>
  <c r="F7" i="1"/>
  <c r="E7" i="1"/>
  <c r="D7" i="1"/>
  <c r="G18" i="1" l="1"/>
  <c r="G24" i="1" s="1"/>
  <c r="D18" i="1"/>
  <c r="D24" i="1" s="1"/>
  <c r="K18" i="1"/>
  <c r="K24" i="1" s="1"/>
  <c r="J18" i="1"/>
  <c r="J24" i="1" s="1"/>
  <c r="F18" i="1"/>
  <c r="F24" i="1" s="1"/>
  <c r="H18" i="1"/>
  <c r="H24" i="1" s="1"/>
  <c r="L18" i="1"/>
  <c r="L24" i="1" s="1"/>
  <c r="E18" i="1"/>
  <c r="E24" i="1" s="1"/>
  <c r="I18" i="1"/>
  <c r="I24" i="1" s="1"/>
  <c r="M18" i="1"/>
  <c r="M24" i="1" s="1"/>
  <c r="H9" i="1"/>
  <c r="H19" i="1" s="1"/>
  <c r="K9" i="1"/>
  <c r="K19" i="1" s="1"/>
  <c r="L9" i="1"/>
  <c r="L19" i="1" s="1"/>
  <c r="G9" i="1"/>
  <c r="G19" i="1" s="1"/>
  <c r="D9" i="1"/>
  <c r="D19" i="1" s="1"/>
  <c r="E9" i="1"/>
  <c r="E19" i="1" s="1"/>
  <c r="I9" i="1"/>
  <c r="I19" i="1" s="1"/>
  <c r="M9" i="1"/>
  <c r="M19" i="1" s="1"/>
  <c r="F9" i="1"/>
  <c r="F19" i="1" s="1"/>
  <c r="J9" i="1"/>
  <c r="J19" i="1" s="1"/>
  <c r="J21" i="1" l="1"/>
  <c r="J22" i="1" s="1"/>
  <c r="J27" i="1" s="1"/>
  <c r="J29" i="1" s="1"/>
  <c r="E21" i="1"/>
  <c r="E22" i="1"/>
  <c r="E27" i="1" s="1"/>
  <c r="E29" i="1" s="1"/>
  <c r="F21" i="1"/>
  <c r="F22" i="1" s="1"/>
  <c r="F27" i="1" s="1"/>
  <c r="F29" i="1" s="1"/>
  <c r="D21" i="1"/>
  <c r="D22" i="1" s="1"/>
  <c r="D27" i="1" s="1"/>
  <c r="D29" i="1" s="1"/>
  <c r="M21" i="1"/>
  <c r="M22" i="1" s="1"/>
  <c r="M27" i="1" s="1"/>
  <c r="M29" i="1" s="1"/>
  <c r="G21" i="1"/>
  <c r="G22" i="1" s="1"/>
  <c r="G27" i="1" s="1"/>
  <c r="G29" i="1" s="1"/>
  <c r="I21" i="1"/>
  <c r="I22" i="1" s="1"/>
  <c r="I27" i="1" s="1"/>
  <c r="I29" i="1" s="1"/>
  <c r="H21" i="1"/>
  <c r="H22" i="1" s="1"/>
  <c r="H27" i="1" s="1"/>
  <c r="H29" i="1" s="1"/>
  <c r="K21" i="1"/>
  <c r="K22" i="1" s="1"/>
  <c r="K27" i="1" s="1"/>
  <c r="K29" i="1" s="1"/>
  <c r="L21" i="1"/>
  <c r="L22" i="1" s="1"/>
  <c r="L27" i="1" s="1"/>
  <c r="L29" i="1" s="1"/>
  <c r="C29" i="1" l="1"/>
  <c r="C30" i="1" s="1"/>
  <c r="D30" i="1" s="1"/>
  <c r="E30" i="1" s="1"/>
  <c r="F30" i="1" s="1"/>
  <c r="G30" i="1" s="1"/>
  <c r="H30" i="1" s="1"/>
  <c r="I30" i="1" s="1"/>
  <c r="J30" i="1" s="1"/>
  <c r="K30" i="1" s="1"/>
  <c r="L30" i="1" s="1"/>
  <c r="M30" i="1" s="1"/>
</calcChain>
</file>

<file path=xl/sharedStrings.xml><?xml version="1.0" encoding="utf-8"?>
<sst xmlns="http://schemas.openxmlformats.org/spreadsheetml/2006/main" count="34" uniqueCount="21">
  <si>
    <t>Year</t>
  </si>
  <si>
    <t xml:space="preserve">  Price</t>
  </si>
  <si>
    <t xml:space="preserve">   Price</t>
  </si>
  <si>
    <t>Cars</t>
  </si>
  <si>
    <t xml:space="preserve">  Units</t>
  </si>
  <si>
    <t>Engines</t>
  </si>
  <si>
    <t xml:space="preserve">   Units</t>
  </si>
  <si>
    <t>WACC (discount rate)</t>
  </si>
  <si>
    <t>EBIT-margin in %</t>
  </si>
  <si>
    <t>CAPEX</t>
  </si>
  <si>
    <t>Non-cash expenses (depreciation)</t>
  </si>
  <si>
    <t>EBIT (1-t)</t>
  </si>
  <si>
    <t>Revenues 
(= units * price)</t>
  </si>
  <si>
    <t>EBIT 
(= revenues * EBIT-margin)</t>
  </si>
  <si>
    <t xml:space="preserve">Total EBIT 
(cars + enginges) </t>
  </si>
  <si>
    <t>Total revenues 
(cars + engines)</t>
  </si>
  <si>
    <t>Tax rate</t>
  </si>
  <si>
    <t>Free cash flow</t>
  </si>
  <si>
    <t>NPV free cash flow</t>
  </si>
  <si>
    <t>NPV cumulative 
free cash flow</t>
  </si>
  <si>
    <t>Change in working capital 
(% of revenues)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</si>
</sst>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_-;\-* #,##0_-;_-* &quot;-&quot;??_-;_-@_-"/>
    <numFmt numFmtId="165" formatCode="#,##0_ ;[Red]\-#,##0\ "/>
    <numFmt numFmtId="166" formatCode="0.0%"/>
    <numFmt numFmtId="167" formatCode="0.0000"/>
    <numFmt numFmtId="168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Fill="1"/>
    <xf numFmtId="0" fontId="5" fillId="0" borderId="0" xfId="0" applyFont="1"/>
    <xf numFmtId="0" fontId="2" fillId="3" borderId="0" xfId="0" applyFont="1" applyFill="1"/>
    <xf numFmtId="0" fontId="3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2" xfId="0" applyFont="1" applyFill="1" applyBorder="1"/>
    <xf numFmtId="0" fontId="4" fillId="3" borderId="0" xfId="0" applyFont="1" applyFill="1" applyAlignment="1">
      <alignment wrapText="1"/>
    </xf>
    <xf numFmtId="0" fontId="6" fillId="3" borderId="0" xfId="0" applyFont="1" applyFill="1"/>
    <xf numFmtId="0" fontId="6" fillId="3" borderId="0" xfId="0" applyFont="1" applyFill="1" applyAlignment="1">
      <alignment wrapText="1"/>
    </xf>
    <xf numFmtId="3" fontId="4" fillId="3" borderId="4" xfId="0" applyNumberFormat="1" applyFont="1" applyFill="1" applyBorder="1" applyProtection="1">
      <protection locked="0"/>
    </xf>
    <xf numFmtId="3" fontId="4" fillId="3" borderId="5" xfId="0" applyNumberFormat="1" applyFont="1" applyFill="1" applyBorder="1" applyProtection="1">
      <protection locked="0"/>
    </xf>
    <xf numFmtId="3" fontId="4" fillId="3" borderId="6" xfId="0" applyNumberFormat="1" applyFont="1" applyFill="1" applyBorder="1" applyProtection="1">
      <protection locked="0"/>
    </xf>
    <xf numFmtId="164" fontId="4" fillId="3" borderId="7" xfId="1" applyNumberFormat="1" applyFont="1" applyFill="1" applyBorder="1" applyProtection="1">
      <protection locked="0"/>
    </xf>
    <xf numFmtId="164" fontId="4" fillId="3" borderId="8" xfId="1" applyNumberFormat="1" applyFont="1" applyFill="1" applyBorder="1" applyProtection="1">
      <protection locked="0"/>
    </xf>
    <xf numFmtId="164" fontId="4" fillId="3" borderId="9" xfId="1" applyNumberFormat="1" applyFont="1" applyFill="1" applyBorder="1" applyProtection="1">
      <protection locked="0"/>
    </xf>
    <xf numFmtId="164" fontId="6" fillId="2" borderId="0" xfId="1" applyNumberFormat="1" applyFont="1" applyFill="1"/>
    <xf numFmtId="9" fontId="6" fillId="3" borderId="10" xfId="2" applyFont="1" applyFill="1" applyBorder="1" applyProtection="1">
      <protection locked="0"/>
    </xf>
    <xf numFmtId="9" fontId="6" fillId="3" borderId="11" xfId="2" applyFont="1" applyFill="1" applyBorder="1" applyProtection="1">
      <protection locked="0"/>
    </xf>
    <xf numFmtId="9" fontId="6" fillId="3" borderId="12" xfId="2" applyFont="1" applyFill="1" applyBorder="1" applyProtection="1">
      <protection locked="0"/>
    </xf>
    <xf numFmtId="165" fontId="6" fillId="2" borderId="0" xfId="0" applyNumberFormat="1" applyFont="1" applyFill="1"/>
    <xf numFmtId="166" fontId="6" fillId="3" borderId="10" xfId="2" applyNumberFormat="1" applyFont="1" applyFill="1" applyBorder="1" applyProtection="1">
      <protection locked="0"/>
    </xf>
    <xf numFmtId="166" fontId="6" fillId="3" borderId="11" xfId="2" applyNumberFormat="1" applyFont="1" applyFill="1" applyBorder="1" applyProtection="1">
      <protection locked="0"/>
    </xf>
    <xf numFmtId="166" fontId="6" fillId="3" borderId="12" xfId="2" applyNumberFormat="1" applyFont="1" applyFill="1" applyBorder="1" applyProtection="1">
      <protection locked="0"/>
    </xf>
    <xf numFmtId="164" fontId="6" fillId="2" borderId="0" xfId="0" applyNumberFormat="1" applyFont="1" applyFill="1"/>
    <xf numFmtId="164" fontId="6" fillId="3" borderId="0" xfId="0" applyNumberFormat="1" applyFont="1" applyFill="1"/>
    <xf numFmtId="9" fontId="4" fillId="3" borderId="3" xfId="2" applyFont="1" applyFill="1" applyBorder="1" applyProtection="1">
      <protection locked="0"/>
    </xf>
    <xf numFmtId="165" fontId="6" fillId="2" borderId="0" xfId="1" applyNumberFormat="1" applyFont="1" applyFill="1"/>
    <xf numFmtId="9" fontId="6" fillId="3" borderId="0" xfId="2" applyFont="1" applyFill="1" applyProtection="1">
      <protection locked="0"/>
    </xf>
    <xf numFmtId="165" fontId="6" fillId="3" borderId="10" xfId="1" applyNumberFormat="1" applyFont="1" applyFill="1" applyBorder="1"/>
    <xf numFmtId="165" fontId="6" fillId="3" borderId="11" xfId="1" applyNumberFormat="1" applyFont="1" applyFill="1" applyBorder="1"/>
    <xf numFmtId="165" fontId="6" fillId="3" borderId="12" xfId="1" applyNumberFormat="1" applyFont="1" applyFill="1" applyBorder="1"/>
    <xf numFmtId="166" fontId="4" fillId="3" borderId="3" xfId="2" applyNumberFormat="1" applyFont="1" applyFill="1" applyBorder="1" applyProtection="1">
      <protection locked="0"/>
    </xf>
    <xf numFmtId="165" fontId="6" fillId="3" borderId="0" xfId="0" applyNumberFormat="1" applyFont="1" applyFill="1"/>
    <xf numFmtId="40" fontId="6" fillId="2" borderId="0" xfId="0" applyNumberFormat="1" applyFont="1" applyFill="1"/>
    <xf numFmtId="165" fontId="6" fillId="3" borderId="0" xfId="1" applyNumberFormat="1" applyFont="1" applyFill="1" applyProtection="1">
      <protection locked="0"/>
    </xf>
    <xf numFmtId="167" fontId="6" fillId="2" borderId="0" xfId="0" applyNumberFormat="1" applyFont="1" applyFill="1"/>
    <xf numFmtId="168" fontId="6" fillId="2" borderId="0" xfId="1" applyNumberFormat="1" applyFont="1" applyFill="1"/>
    <xf numFmtId="166" fontId="6" fillId="3" borderId="0" xfId="2" applyNumberFormat="1" applyFont="1" applyFill="1" applyProtection="1">
      <protection locked="0"/>
    </xf>
    <xf numFmtId="3" fontId="6" fillId="2" borderId="0" xfId="0" applyNumberFormat="1" applyFont="1" applyFill="1"/>
    <xf numFmtId="0" fontId="4" fillId="3" borderId="0" xfId="0" applyFont="1" applyFill="1"/>
    <xf numFmtId="3" fontId="4" fillId="2" borderId="0" xfId="0" applyNumberFormat="1" applyFont="1" applyFill="1"/>
    <xf numFmtId="3" fontId="4" fillId="2" borderId="3" xfId="0" applyNumberFormat="1" applyFont="1" applyFill="1" applyBorder="1"/>
    <xf numFmtId="3" fontId="6" fillId="3" borderId="3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93FD9-2693-4597-857C-5334FB4B7A36}">
  <dimension ref="A1:M30"/>
  <sheetViews>
    <sheetView tabSelected="1" zoomScale="80" zoomScaleNormal="80" workbookViewId="0">
      <selection activeCell="Q6" sqref="Q6"/>
    </sheetView>
  </sheetViews>
  <sheetFormatPr defaultColWidth="8.77734375" defaultRowHeight="15.6" x14ac:dyDescent="0.3"/>
  <cols>
    <col min="1" max="1" width="25.44140625" style="1" customWidth="1"/>
    <col min="2" max="2" width="6.5546875" style="1" customWidth="1"/>
    <col min="3" max="3" width="15.44140625" style="1" customWidth="1"/>
    <col min="4" max="13" width="15.5546875" style="1" customWidth="1"/>
    <col min="14" max="16384" width="8.77734375" style="1"/>
  </cols>
  <sheetData>
    <row r="1" spans="1:13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3">
      <c r="A2" s="5"/>
      <c r="B2" s="8"/>
      <c r="C2" s="6" t="s">
        <v>0</v>
      </c>
      <c r="D2" s="6" t="s">
        <v>0</v>
      </c>
      <c r="E2" s="6" t="s">
        <v>0</v>
      </c>
      <c r="F2" s="6" t="s">
        <v>0</v>
      </c>
      <c r="G2" s="6" t="s">
        <v>0</v>
      </c>
      <c r="H2" s="6" t="s">
        <v>0</v>
      </c>
      <c r="I2" s="6" t="s">
        <v>0</v>
      </c>
      <c r="J2" s="6" t="s">
        <v>0</v>
      </c>
      <c r="K2" s="6" t="s">
        <v>0</v>
      </c>
      <c r="L2" s="6" t="s">
        <v>0</v>
      </c>
      <c r="M2" s="6" t="s">
        <v>0</v>
      </c>
    </row>
    <row r="3" spans="1:13" x14ac:dyDescent="0.3">
      <c r="A3" s="9"/>
      <c r="B3" s="9"/>
      <c r="C3" s="7">
        <v>0</v>
      </c>
      <c r="D3" s="7">
        <v>1</v>
      </c>
      <c r="E3" s="7">
        <v>2</v>
      </c>
      <c r="F3" s="7">
        <v>3</v>
      </c>
      <c r="G3" s="7">
        <v>4</v>
      </c>
      <c r="H3" s="7">
        <v>5</v>
      </c>
      <c r="I3" s="7">
        <v>6</v>
      </c>
      <c r="J3" s="7">
        <v>7</v>
      </c>
      <c r="K3" s="7">
        <v>8</v>
      </c>
      <c r="L3" s="7">
        <v>9</v>
      </c>
      <c r="M3" s="7">
        <v>10</v>
      </c>
    </row>
    <row r="4" spans="1:13" ht="17.25" customHeight="1" thickBot="1" x14ac:dyDescent="0.35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17.25" customHeight="1" x14ac:dyDescent="0.3">
      <c r="A5" s="12" t="s">
        <v>4</v>
      </c>
      <c r="B5" s="11"/>
      <c r="C5" s="11"/>
      <c r="D5" s="13">
        <v>75000</v>
      </c>
      <c r="E5" s="14">
        <v>100000</v>
      </c>
      <c r="F5" s="14">
        <v>150000</v>
      </c>
      <c r="G5" s="14">
        <v>150000</v>
      </c>
      <c r="H5" s="14">
        <v>150000</v>
      </c>
      <c r="I5" s="14">
        <v>150000</v>
      </c>
      <c r="J5" s="14">
        <v>150000</v>
      </c>
      <c r="K5" s="14">
        <v>150000</v>
      </c>
      <c r="L5" s="14">
        <v>150000</v>
      </c>
      <c r="M5" s="15">
        <v>150000</v>
      </c>
    </row>
    <row r="6" spans="1:13" ht="18.45" customHeight="1" thickBot="1" x14ac:dyDescent="0.35">
      <c r="A6" s="12" t="s">
        <v>1</v>
      </c>
      <c r="B6" s="11"/>
      <c r="C6" s="11"/>
      <c r="D6" s="16">
        <v>6500</v>
      </c>
      <c r="E6" s="17">
        <v>6500</v>
      </c>
      <c r="F6" s="17">
        <v>6500</v>
      </c>
      <c r="G6" s="17">
        <v>6500</v>
      </c>
      <c r="H6" s="17">
        <v>6500</v>
      </c>
      <c r="I6" s="17">
        <v>6500</v>
      </c>
      <c r="J6" s="17">
        <v>6500</v>
      </c>
      <c r="K6" s="17">
        <v>6500</v>
      </c>
      <c r="L6" s="17">
        <v>6500</v>
      </c>
      <c r="M6" s="18">
        <v>6500</v>
      </c>
    </row>
    <row r="7" spans="1:13" ht="28.2" customHeight="1" thickBot="1" x14ac:dyDescent="0.35">
      <c r="A7" s="12" t="s">
        <v>12</v>
      </c>
      <c r="B7" s="11"/>
      <c r="C7" s="11"/>
      <c r="D7" s="19">
        <f>D5*D6</f>
        <v>487500000</v>
      </c>
      <c r="E7" s="19">
        <f t="shared" ref="E7:M7" si="0">E5*E6</f>
        <v>650000000</v>
      </c>
      <c r="F7" s="19">
        <f t="shared" si="0"/>
        <v>975000000</v>
      </c>
      <c r="G7" s="19">
        <f t="shared" si="0"/>
        <v>975000000</v>
      </c>
      <c r="H7" s="19">
        <f t="shared" si="0"/>
        <v>975000000</v>
      </c>
      <c r="I7" s="19">
        <f t="shared" si="0"/>
        <v>975000000</v>
      </c>
      <c r="J7" s="19">
        <f t="shared" si="0"/>
        <v>975000000</v>
      </c>
      <c r="K7" s="19">
        <f t="shared" si="0"/>
        <v>975000000</v>
      </c>
      <c r="L7" s="19">
        <f t="shared" si="0"/>
        <v>975000000</v>
      </c>
      <c r="M7" s="19">
        <f t="shared" si="0"/>
        <v>975000000</v>
      </c>
    </row>
    <row r="8" spans="1:13" ht="19.649999999999999" customHeight="1" thickBot="1" x14ac:dyDescent="0.35">
      <c r="A8" s="12" t="s">
        <v>8</v>
      </c>
      <c r="B8" s="11"/>
      <c r="C8" s="11"/>
      <c r="D8" s="20">
        <v>0.13</v>
      </c>
      <c r="E8" s="21">
        <v>0.13</v>
      </c>
      <c r="F8" s="21">
        <v>0.13</v>
      </c>
      <c r="G8" s="21">
        <v>0.13</v>
      </c>
      <c r="H8" s="21">
        <v>0.13</v>
      </c>
      <c r="I8" s="21">
        <v>0.13</v>
      </c>
      <c r="J8" s="21">
        <v>0.13</v>
      </c>
      <c r="K8" s="21">
        <v>0.13</v>
      </c>
      <c r="L8" s="21">
        <v>0.13</v>
      </c>
      <c r="M8" s="22">
        <v>0.13</v>
      </c>
    </row>
    <row r="9" spans="1:13" ht="28.8" customHeight="1" x14ac:dyDescent="0.3">
      <c r="A9" s="12" t="s">
        <v>13</v>
      </c>
      <c r="B9" s="11"/>
      <c r="C9" s="11"/>
      <c r="D9" s="23">
        <f>D7*D8</f>
        <v>63375000</v>
      </c>
      <c r="E9" s="23">
        <f t="shared" ref="E9:M9" si="1">E7*E8</f>
        <v>84500000</v>
      </c>
      <c r="F9" s="23">
        <f t="shared" si="1"/>
        <v>126750000</v>
      </c>
      <c r="G9" s="23">
        <f t="shared" si="1"/>
        <v>126750000</v>
      </c>
      <c r="H9" s="23">
        <f t="shared" si="1"/>
        <v>126750000</v>
      </c>
      <c r="I9" s="23">
        <f t="shared" si="1"/>
        <v>126750000</v>
      </c>
      <c r="J9" s="23">
        <f t="shared" si="1"/>
        <v>126750000</v>
      </c>
      <c r="K9" s="23">
        <f t="shared" si="1"/>
        <v>126750000</v>
      </c>
      <c r="L9" s="23">
        <f t="shared" si="1"/>
        <v>126750000</v>
      </c>
      <c r="M9" s="23">
        <f t="shared" si="1"/>
        <v>126750000</v>
      </c>
    </row>
    <row r="10" spans="1:13" ht="5.85" customHeight="1" x14ac:dyDescent="0.3">
      <c r="A10" s="12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ht="13.8" customHeight="1" thickBot="1" x14ac:dyDescent="0.35">
      <c r="A11" s="10" t="s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20.25" customHeight="1" x14ac:dyDescent="0.3">
      <c r="A12" s="12" t="s">
        <v>6</v>
      </c>
      <c r="B12" s="11"/>
      <c r="C12" s="11"/>
      <c r="D12" s="13">
        <v>200000</v>
      </c>
      <c r="E12" s="14">
        <v>300000</v>
      </c>
      <c r="F12" s="14">
        <v>400000</v>
      </c>
      <c r="G12" s="14">
        <v>400000</v>
      </c>
      <c r="H12" s="14">
        <v>400000</v>
      </c>
      <c r="I12" s="14">
        <v>400000</v>
      </c>
      <c r="J12" s="14">
        <v>400000</v>
      </c>
      <c r="K12" s="14">
        <v>400000</v>
      </c>
      <c r="L12" s="14">
        <v>400000</v>
      </c>
      <c r="M12" s="15">
        <v>400000</v>
      </c>
    </row>
    <row r="13" spans="1:13" ht="20.25" customHeight="1" thickBot="1" x14ac:dyDescent="0.35">
      <c r="A13" s="12" t="s">
        <v>2</v>
      </c>
      <c r="B13" s="11"/>
      <c r="C13" s="11"/>
      <c r="D13" s="16">
        <v>1000</v>
      </c>
      <c r="E13" s="17">
        <v>1000</v>
      </c>
      <c r="F13" s="17">
        <v>1000</v>
      </c>
      <c r="G13" s="17">
        <v>1000</v>
      </c>
      <c r="H13" s="17">
        <v>1000</v>
      </c>
      <c r="I13" s="17">
        <v>1000</v>
      </c>
      <c r="J13" s="17">
        <v>1000</v>
      </c>
      <c r="K13" s="17">
        <v>1000</v>
      </c>
      <c r="L13" s="17">
        <v>1000</v>
      </c>
      <c r="M13" s="18">
        <v>1000</v>
      </c>
    </row>
    <row r="14" spans="1:13" ht="29.4" customHeight="1" thickBot="1" x14ac:dyDescent="0.35">
      <c r="A14" s="12" t="s">
        <v>12</v>
      </c>
      <c r="B14" s="11"/>
      <c r="C14" s="11"/>
      <c r="D14" s="19">
        <f>D12*D13</f>
        <v>200000000</v>
      </c>
      <c r="E14" s="19">
        <f t="shared" ref="E14:M14" si="2">E12*E13</f>
        <v>300000000</v>
      </c>
      <c r="F14" s="19">
        <f t="shared" si="2"/>
        <v>400000000</v>
      </c>
      <c r="G14" s="19">
        <f t="shared" si="2"/>
        <v>400000000</v>
      </c>
      <c r="H14" s="19">
        <f t="shared" si="2"/>
        <v>400000000</v>
      </c>
      <c r="I14" s="19">
        <f t="shared" si="2"/>
        <v>400000000</v>
      </c>
      <c r="J14" s="19">
        <f t="shared" si="2"/>
        <v>400000000</v>
      </c>
      <c r="K14" s="19">
        <f t="shared" si="2"/>
        <v>400000000</v>
      </c>
      <c r="L14" s="19">
        <f t="shared" si="2"/>
        <v>400000000</v>
      </c>
      <c r="M14" s="19">
        <f t="shared" si="2"/>
        <v>400000000</v>
      </c>
    </row>
    <row r="15" spans="1:13" ht="20.25" customHeight="1" thickBot="1" x14ac:dyDescent="0.35">
      <c r="A15" s="12" t="s">
        <v>8</v>
      </c>
      <c r="B15" s="11"/>
      <c r="C15" s="11"/>
      <c r="D15" s="24">
        <v>0.16500000000000001</v>
      </c>
      <c r="E15" s="25">
        <v>0.16500000000000001</v>
      </c>
      <c r="F15" s="25">
        <v>0.16500000000000001</v>
      </c>
      <c r="G15" s="25">
        <v>0.16500000000000001</v>
      </c>
      <c r="H15" s="25">
        <v>0.16500000000000001</v>
      </c>
      <c r="I15" s="25">
        <v>0.16500000000000001</v>
      </c>
      <c r="J15" s="25">
        <v>0.16500000000000001</v>
      </c>
      <c r="K15" s="25">
        <v>0.16500000000000001</v>
      </c>
      <c r="L15" s="25">
        <v>0.16500000000000001</v>
      </c>
      <c r="M15" s="26">
        <v>0.16500000000000001</v>
      </c>
    </row>
    <row r="16" spans="1:13" ht="28.8" customHeight="1" x14ac:dyDescent="0.3">
      <c r="A16" s="12" t="s">
        <v>13</v>
      </c>
      <c r="B16" s="11"/>
      <c r="C16" s="11"/>
      <c r="D16" s="19">
        <f>D14*D15</f>
        <v>33000000</v>
      </c>
      <c r="E16" s="19">
        <f t="shared" ref="E16:M16" si="3">E14*E15</f>
        <v>49500000</v>
      </c>
      <c r="F16" s="19">
        <f t="shared" si="3"/>
        <v>66000000</v>
      </c>
      <c r="G16" s="19">
        <f t="shared" si="3"/>
        <v>66000000</v>
      </c>
      <c r="H16" s="19">
        <f t="shared" si="3"/>
        <v>66000000</v>
      </c>
      <c r="I16" s="19">
        <f t="shared" si="3"/>
        <v>66000000</v>
      </c>
      <c r="J16" s="19">
        <f t="shared" si="3"/>
        <v>66000000</v>
      </c>
      <c r="K16" s="19">
        <f t="shared" si="3"/>
        <v>66000000</v>
      </c>
      <c r="L16" s="19">
        <f t="shared" si="3"/>
        <v>66000000</v>
      </c>
      <c r="M16" s="19">
        <f t="shared" si="3"/>
        <v>66000000</v>
      </c>
    </row>
    <row r="17" spans="1:13" ht="12.15" customHeight="1" x14ac:dyDescent="0.3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ht="28.8" customHeight="1" x14ac:dyDescent="0.3">
      <c r="A18" s="12" t="s">
        <v>15</v>
      </c>
      <c r="B18" s="11"/>
      <c r="C18" s="11"/>
      <c r="D18" s="19">
        <f t="shared" ref="D18:M18" si="4">D7+D14</f>
        <v>687500000</v>
      </c>
      <c r="E18" s="19">
        <f t="shared" si="4"/>
        <v>950000000</v>
      </c>
      <c r="F18" s="19">
        <f t="shared" si="4"/>
        <v>1375000000</v>
      </c>
      <c r="G18" s="19">
        <f t="shared" si="4"/>
        <v>1375000000</v>
      </c>
      <c r="H18" s="19">
        <f t="shared" si="4"/>
        <v>1375000000</v>
      </c>
      <c r="I18" s="19">
        <f t="shared" si="4"/>
        <v>1375000000</v>
      </c>
      <c r="J18" s="19">
        <f t="shared" si="4"/>
        <v>1375000000</v>
      </c>
      <c r="K18" s="19">
        <f t="shared" si="4"/>
        <v>1375000000</v>
      </c>
      <c r="L18" s="19">
        <f t="shared" si="4"/>
        <v>1375000000</v>
      </c>
      <c r="M18" s="19">
        <f t="shared" si="4"/>
        <v>1375000000</v>
      </c>
    </row>
    <row r="19" spans="1:13" ht="28.8" customHeight="1" x14ac:dyDescent="0.3">
      <c r="A19" s="12" t="s">
        <v>14</v>
      </c>
      <c r="B19" s="11"/>
      <c r="C19" s="11"/>
      <c r="D19" s="27">
        <f t="shared" ref="D19:M19" si="5">D9+D16</f>
        <v>96375000</v>
      </c>
      <c r="E19" s="27">
        <f t="shared" si="5"/>
        <v>134000000</v>
      </c>
      <c r="F19" s="27">
        <f t="shared" si="5"/>
        <v>192750000</v>
      </c>
      <c r="G19" s="27">
        <f t="shared" si="5"/>
        <v>192750000</v>
      </c>
      <c r="H19" s="27">
        <f t="shared" si="5"/>
        <v>192750000</v>
      </c>
      <c r="I19" s="27">
        <f t="shared" si="5"/>
        <v>192750000</v>
      </c>
      <c r="J19" s="27">
        <f t="shared" si="5"/>
        <v>192750000</v>
      </c>
      <c r="K19" s="27">
        <f t="shared" si="5"/>
        <v>192750000</v>
      </c>
      <c r="L19" s="27">
        <f t="shared" si="5"/>
        <v>192750000</v>
      </c>
      <c r="M19" s="27">
        <f t="shared" si="5"/>
        <v>192750000</v>
      </c>
    </row>
    <row r="20" spans="1:13" ht="10.95" customHeight="1" thickBot="1" x14ac:dyDescent="0.35">
      <c r="A20" s="12"/>
      <c r="B20" s="11"/>
      <c r="C20" s="11"/>
      <c r="D20" s="28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24.15" customHeight="1" thickBot="1" x14ac:dyDescent="0.35">
      <c r="A21" s="12" t="s">
        <v>16</v>
      </c>
      <c r="B21" s="29">
        <v>0.35</v>
      </c>
      <c r="C21" s="11"/>
      <c r="D21" s="30">
        <f>IF(D19&lt;0,0,$B$21*D19)</f>
        <v>33731250</v>
      </c>
      <c r="E21" s="30">
        <f t="shared" ref="E21:M21" si="6">IF(E19&lt;0,0,$B$21*E19)</f>
        <v>46900000</v>
      </c>
      <c r="F21" s="30">
        <f t="shared" si="6"/>
        <v>67462500</v>
      </c>
      <c r="G21" s="30">
        <f t="shared" si="6"/>
        <v>67462500</v>
      </c>
      <c r="H21" s="30">
        <f t="shared" si="6"/>
        <v>67462500</v>
      </c>
      <c r="I21" s="30">
        <f t="shared" si="6"/>
        <v>67462500</v>
      </c>
      <c r="J21" s="30">
        <f t="shared" si="6"/>
        <v>67462500</v>
      </c>
      <c r="K21" s="30">
        <f t="shared" si="6"/>
        <v>67462500</v>
      </c>
      <c r="L21" s="30">
        <f t="shared" si="6"/>
        <v>67462500</v>
      </c>
      <c r="M21" s="30">
        <f t="shared" si="6"/>
        <v>67462500</v>
      </c>
    </row>
    <row r="22" spans="1:13" ht="17.850000000000001" customHeight="1" thickBot="1" x14ac:dyDescent="0.35">
      <c r="A22" s="12" t="s">
        <v>11</v>
      </c>
      <c r="B22" s="31"/>
      <c r="C22" s="11"/>
      <c r="D22" s="30">
        <f>D19-D21</f>
        <v>62643750</v>
      </c>
      <c r="E22" s="30">
        <f t="shared" ref="E22:M22" si="7">E19-E21</f>
        <v>87100000</v>
      </c>
      <c r="F22" s="30">
        <f t="shared" si="7"/>
        <v>125287500</v>
      </c>
      <c r="G22" s="30">
        <f t="shared" si="7"/>
        <v>125287500</v>
      </c>
      <c r="H22" s="30">
        <f t="shared" si="7"/>
        <v>125287500</v>
      </c>
      <c r="I22" s="30">
        <f t="shared" si="7"/>
        <v>125287500</v>
      </c>
      <c r="J22" s="30">
        <f t="shared" si="7"/>
        <v>125287500</v>
      </c>
      <c r="K22" s="30">
        <f t="shared" si="7"/>
        <v>125287500</v>
      </c>
      <c r="L22" s="30">
        <f t="shared" si="7"/>
        <v>125287500</v>
      </c>
      <c r="M22" s="30">
        <f t="shared" si="7"/>
        <v>125287500</v>
      </c>
    </row>
    <row r="23" spans="1:13" ht="35.1" customHeight="1" thickBot="1" x14ac:dyDescent="0.35">
      <c r="A23" s="12" t="s">
        <v>10</v>
      </c>
      <c r="B23" s="31"/>
      <c r="C23" s="11"/>
      <c r="D23" s="32">
        <v>60000</v>
      </c>
      <c r="E23" s="33">
        <v>60000</v>
      </c>
      <c r="F23" s="33">
        <v>60000</v>
      </c>
      <c r="G23" s="33">
        <v>60000</v>
      </c>
      <c r="H23" s="33">
        <v>60000</v>
      </c>
      <c r="I23" s="33">
        <v>60000</v>
      </c>
      <c r="J23" s="33">
        <v>60000</v>
      </c>
      <c r="K23" s="33">
        <v>60000</v>
      </c>
      <c r="L23" s="33">
        <v>60000</v>
      </c>
      <c r="M23" s="34">
        <v>60000</v>
      </c>
    </row>
    <row r="24" spans="1:13" ht="32.85" customHeight="1" thickBot="1" x14ac:dyDescent="0.35">
      <c r="A24" s="12" t="s">
        <v>20</v>
      </c>
      <c r="B24" s="35">
        <v>1.4999999999999999E-2</v>
      </c>
      <c r="C24" s="36"/>
      <c r="D24" s="37">
        <f>$B$24*D18</f>
        <v>10312500</v>
      </c>
      <c r="E24" s="37">
        <f t="shared" ref="E24:M24" si="8">$B$24*E18</f>
        <v>14250000</v>
      </c>
      <c r="F24" s="37">
        <f t="shared" si="8"/>
        <v>20625000</v>
      </c>
      <c r="G24" s="37">
        <f t="shared" si="8"/>
        <v>20625000</v>
      </c>
      <c r="H24" s="37">
        <f t="shared" si="8"/>
        <v>20625000</v>
      </c>
      <c r="I24" s="37">
        <f t="shared" si="8"/>
        <v>20625000</v>
      </c>
      <c r="J24" s="37">
        <f t="shared" si="8"/>
        <v>20625000</v>
      </c>
      <c r="K24" s="37">
        <f t="shared" si="8"/>
        <v>20625000</v>
      </c>
      <c r="L24" s="37">
        <f t="shared" si="8"/>
        <v>20625000</v>
      </c>
      <c r="M24" s="37">
        <f t="shared" si="8"/>
        <v>20625000</v>
      </c>
    </row>
    <row r="25" spans="1:13" ht="28.8" customHeight="1" thickBot="1" x14ac:dyDescent="0.35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ht="17.25" customHeight="1" thickBot="1" x14ac:dyDescent="0.35">
      <c r="A26" s="12" t="s">
        <v>9</v>
      </c>
      <c r="B26" s="11"/>
      <c r="C26" s="46">
        <f>-700*1000000</f>
        <v>-700000000</v>
      </c>
      <c r="D26" s="38"/>
      <c r="E26" s="36"/>
      <c r="F26" s="36"/>
      <c r="G26" s="36"/>
      <c r="H26" s="36"/>
      <c r="I26" s="36"/>
      <c r="J26" s="36"/>
      <c r="K26" s="36"/>
      <c r="L26" s="36"/>
      <c r="M26" s="36"/>
    </row>
    <row r="27" spans="1:13" ht="21.9" customHeight="1" thickBot="1" x14ac:dyDescent="0.35">
      <c r="A27" s="12" t="s">
        <v>17</v>
      </c>
      <c r="B27" s="11"/>
      <c r="C27" s="42">
        <f t="shared" ref="C27:M27" si="9">C22+C23-C24+C26</f>
        <v>-700000000</v>
      </c>
      <c r="D27" s="23">
        <f t="shared" si="9"/>
        <v>52391250</v>
      </c>
      <c r="E27" s="23">
        <f t="shared" si="9"/>
        <v>72910000</v>
      </c>
      <c r="F27" s="23">
        <f t="shared" si="9"/>
        <v>104722500</v>
      </c>
      <c r="G27" s="23">
        <f t="shared" si="9"/>
        <v>104722500</v>
      </c>
      <c r="H27" s="23">
        <f t="shared" si="9"/>
        <v>104722500</v>
      </c>
      <c r="I27" s="23">
        <f t="shared" si="9"/>
        <v>104722500</v>
      </c>
      <c r="J27" s="23">
        <f t="shared" si="9"/>
        <v>104722500</v>
      </c>
      <c r="K27" s="23">
        <f t="shared" si="9"/>
        <v>104722500</v>
      </c>
      <c r="L27" s="23">
        <f t="shared" si="9"/>
        <v>104722500</v>
      </c>
      <c r="M27" s="23">
        <f t="shared" si="9"/>
        <v>104722500</v>
      </c>
    </row>
    <row r="28" spans="1:13" ht="28.8" customHeight="1" thickBot="1" x14ac:dyDescent="0.35">
      <c r="A28" s="12" t="s">
        <v>7</v>
      </c>
      <c r="B28" s="35">
        <v>7.4999999999999997E-2</v>
      </c>
      <c r="C28" s="39">
        <v>1</v>
      </c>
      <c r="D28" s="40">
        <f t="shared" ref="D28:M28" si="10">(1/(1+$B$28))^D3</f>
        <v>0.93023255813953487</v>
      </c>
      <c r="E28" s="40">
        <f t="shared" si="10"/>
        <v>0.86533261222282309</v>
      </c>
      <c r="F28" s="40">
        <f t="shared" si="10"/>
        <v>0.80496056950960282</v>
      </c>
      <c r="G28" s="40">
        <f t="shared" si="10"/>
        <v>0.74880052977637468</v>
      </c>
      <c r="H28" s="40">
        <f t="shared" si="10"/>
        <v>0.69655863235011595</v>
      </c>
      <c r="I28" s="40">
        <f t="shared" si="10"/>
        <v>0.6479615184652241</v>
      </c>
      <c r="J28" s="40">
        <f t="shared" si="10"/>
        <v>0.60275490089788286</v>
      </c>
      <c r="K28" s="40">
        <f t="shared" si="10"/>
        <v>0.56070223339337943</v>
      </c>
      <c r="L28" s="40">
        <f t="shared" si="10"/>
        <v>0.52158347292407392</v>
      </c>
      <c r="M28" s="40">
        <f t="shared" si="10"/>
        <v>0.48519392830146407</v>
      </c>
    </row>
    <row r="29" spans="1:13" s="2" customFormat="1" ht="28.8" customHeight="1" thickBot="1" x14ac:dyDescent="0.35">
      <c r="A29" s="12" t="s">
        <v>18</v>
      </c>
      <c r="B29" s="41"/>
      <c r="C29" s="42">
        <f t="shared" ref="C29:M29" si="11">C27*C28</f>
        <v>-700000000</v>
      </c>
      <c r="D29" s="42">
        <f t="shared" si="11"/>
        <v>48736046.511627905</v>
      </c>
      <c r="E29" s="42">
        <f t="shared" si="11"/>
        <v>63091400.757166035</v>
      </c>
      <c r="F29" s="42">
        <f t="shared" si="11"/>
        <v>84297483.240469381</v>
      </c>
      <c r="G29" s="42">
        <f t="shared" si="11"/>
        <v>78416263.479506403</v>
      </c>
      <c r="H29" s="42">
        <f t="shared" si="11"/>
        <v>72945361.376285017</v>
      </c>
      <c r="I29" s="42">
        <f t="shared" si="11"/>
        <v>67856150.117474437</v>
      </c>
      <c r="J29" s="42">
        <f t="shared" si="11"/>
        <v>63122000.109278537</v>
      </c>
      <c r="K29" s="42">
        <f t="shared" si="11"/>
        <v>58718139.636538178</v>
      </c>
      <c r="L29" s="42">
        <f t="shared" si="11"/>
        <v>54621525.243291333</v>
      </c>
      <c r="M29" s="42">
        <f t="shared" si="11"/>
        <v>50810721.156550072</v>
      </c>
    </row>
    <row r="30" spans="1:13" s="3" customFormat="1" ht="38.549999999999997" customHeight="1" thickBot="1" x14ac:dyDescent="0.35">
      <c r="A30" s="10" t="s">
        <v>19</v>
      </c>
      <c r="B30" s="43"/>
      <c r="C30" s="44">
        <f>C29</f>
        <v>-700000000</v>
      </c>
      <c r="D30" s="44">
        <f>C30+D29</f>
        <v>-651263953.48837209</v>
      </c>
      <c r="E30" s="44">
        <f t="shared" ref="E30:M30" si="12">D30+E29</f>
        <v>-588172552.73120606</v>
      </c>
      <c r="F30" s="44">
        <f t="shared" si="12"/>
        <v>-503875069.49073666</v>
      </c>
      <c r="G30" s="44">
        <f t="shared" si="12"/>
        <v>-425458806.01123023</v>
      </c>
      <c r="H30" s="44">
        <f t="shared" si="12"/>
        <v>-352513444.63494521</v>
      </c>
      <c r="I30" s="44">
        <f t="shared" si="12"/>
        <v>-284657294.51747078</v>
      </c>
      <c r="J30" s="44">
        <f t="shared" si="12"/>
        <v>-221535294.40819225</v>
      </c>
      <c r="K30" s="44">
        <f t="shared" si="12"/>
        <v>-162817154.77165407</v>
      </c>
      <c r="L30" s="44">
        <f t="shared" si="12"/>
        <v>-108195629.52836274</v>
      </c>
      <c r="M30" s="45">
        <f t="shared" si="12"/>
        <v>-57384908.371812664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Franzsiska Richter</dc:creator>
  <cp:lastModifiedBy>Nicole Franzsiska Richter</cp:lastModifiedBy>
  <dcterms:created xsi:type="dcterms:W3CDTF">2021-04-15T16:23:28Z</dcterms:created>
  <dcterms:modified xsi:type="dcterms:W3CDTF">2022-02-07T15:38:20Z</dcterms:modified>
</cp:coreProperties>
</file>